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ad me" sheetId="1" state="visible" r:id="rId3"/>
    <sheet name="BlackScholes" sheetId="2" state="visible" r:id="rId4"/>
    <sheet name="Smile" sheetId="3" state="visible" r:id="rId5"/>
    <sheet name="Validation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<sst xmlns="http://schemas.openxmlformats.org/spreadsheetml/2006/main" count="42" uniqueCount="40">
  <si>
    <t xml:space="preserve">Chapter 8 Laboratory — Module 8: The Pricing Machine</t>
  </si>
  <si>
    <t xml:space="preserve">Course</t>
  </si>
  <si>
    <t xml:space="preserve">Mathematical Foundations of Modern Finance · Week 8</t>
  </si>
  <si>
    <t xml:space="preserve">How to use</t>
  </si>
  <si>
    <t xml:space="preserve">Blue = inputs you may change. Black = live formulas. Green = engine reference.</t>
  </si>
  <si>
    <t xml:space="preserve">Seeds</t>
  </si>
  <si>
    <t xml:space="preserve">20260801–20260804</t>
  </si>
  <si>
    <t xml:space="preserve">Tab</t>
  </si>
  <si>
    <t xml:space="preserve">BlackScholes — the collar in closed form</t>
  </si>
  <si>
    <t xml:space="preserve">Smile — reprice at skewed vols</t>
  </si>
  <si>
    <t xml:space="preserve">Validation — all checks must read PASS</t>
  </si>
  <si>
    <t xml:space="preserve">Black-Scholes — the collar (Example 8.3)</t>
  </si>
  <si>
    <t xml:space="preserve">Inputs (blue)</t>
  </si>
  <si>
    <t xml:space="preserve">S0</t>
  </si>
  <si>
    <t xml:space="preserve">sigma</t>
  </si>
  <si>
    <t xml:space="preserve">r</t>
  </si>
  <si>
    <t xml:space="preserve">T</t>
  </si>
  <si>
    <t xml:space="preserve">put strike Kp</t>
  </si>
  <si>
    <t xml:space="preserve">call strike Kc</t>
  </si>
  <si>
    <t xml:space="preserve">put d1</t>
  </si>
  <si>
    <t xml:space="preserve">put d2</t>
  </si>
  <si>
    <t xml:space="preserve">put(90)</t>
  </si>
  <si>
    <t xml:space="preserve">call d1</t>
  </si>
  <si>
    <t xml:space="preserve">call d2</t>
  </si>
  <si>
    <t xml:space="preserve">call(110)</t>
  </si>
  <si>
    <t xml:space="preserve">collar = put - call</t>
  </si>
  <si>
    <t xml:space="preserve">Smile — reprice the collar at skewed vols</t>
  </si>
  <si>
    <t xml:space="preserve">Scenario</t>
  </si>
  <si>
    <t xml:space="preserve">collar value</t>
  </si>
  <si>
    <t xml:space="preserve">flat 17%</t>
  </si>
  <si>
    <t xml:space="preserve">skewed (put 18.4%, call 16.5%)</t>
  </si>
  <si>
    <t xml:space="preserve">fair-value move</t>
  </si>
  <si>
    <t xml:space="preserve">Validation — checks (all must read PASS)</t>
  </si>
  <si>
    <t xml:space="preserve">Check</t>
  </si>
  <si>
    <t xml:space="preserve">Result</t>
  </si>
  <si>
    <t xml:space="preserve">V1 put(90) = 1.7228</t>
  </si>
  <si>
    <t xml:space="preserve">V2 call(110) = 4.4803</t>
  </si>
  <si>
    <t xml:space="preserve">V3 collar = -2.7574</t>
  </si>
  <si>
    <t xml:space="preserve">V4 smile moves value</t>
  </si>
  <si>
    <t xml:space="preserve">ALL PASS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</si>
</sst>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FFFFFF"/>
      <name val="Arial"/>
      <family val="0"/>
      <charset val="1"/>
    </font>
    <font>
      <b val="true"/>
      <sz val="10"/>
      <color rgb="FF0F1E3D"/>
      <name val="Arial"/>
      <family val="0"/>
      <charset val="1"/>
    </font>
    <font>
      <sz val="11"/>
      <color rgb="FF000000"/>
      <name val="Arial"/>
      <family val="0"/>
      <charset val="1"/>
    </font>
    <font>
      <sz val="11"/>
      <color rgb="FF0000FF"/>
      <name val="Arial"/>
      <family val="0"/>
      <charset val="1"/>
    </font>
    <font>
      <i val="true"/>
      <sz val="11"/>
      <color rgb="FF00800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0F1E3D"/>
        <bgColor rgb="FF333333"/>
      </patternFill>
    </fill>
    <fill>
      <patternFill patternType="solid">
        <fgColor rgb="FFFFF7E6"/>
        <bgColor rgb="FFFFFFFF"/>
      </patternFill>
    </fill>
    <fill>
      <patternFill patternType="solid">
        <fgColor rgb="FFB4884A"/>
        <bgColor rgb="FF80808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CD6C8"/>
      </left>
      <right style="thin">
        <color rgb="FFDCD6C8"/>
      </right>
      <top style="thin">
        <color rgb="FFDCD6C8"/>
      </top>
      <bottom style="thin">
        <color rgb="FFDCD6C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7E6"/>
      <rgbColor rgb="FFCCFFFF"/>
      <rgbColor rgb="FF660066"/>
      <rgbColor rgb="FFFF8080"/>
      <rgbColor rgb="FF0066CC"/>
      <rgbColor rgb="FFDCD6C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4884A"/>
      <rgbColor rgb="FF0F1E3D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84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15" hidden="false" customHeight="false" outlineLevel="0" collapsed="false">
      <c r="A2" s="2"/>
      <c r="B2" s="3"/>
    </row>
    <row r="3" customFormat="false" ht="15" hidden="false" customHeight="false" outlineLevel="0" collapsed="false">
      <c r="A3" s="2" t="s">
        <v>1</v>
      </c>
      <c r="B3" s="3" t="s">
        <v>2</v>
      </c>
    </row>
    <row r="4" customFormat="false" ht="15" hidden="false" customHeight="false" outlineLevel="0" collapsed="false">
      <c r="A4" s="2" t="s">
        <v>3</v>
      </c>
      <c r="B4" s="3" t="s">
        <v>4</v>
      </c>
    </row>
    <row r="5" customFormat="false" ht="15" hidden="false" customHeight="false" outlineLevel="0" collapsed="false">
      <c r="A5" s="2" t="s">
        <v>5</v>
      </c>
      <c r="B5" s="3" t="s">
        <v>6</v>
      </c>
    </row>
    <row r="6" customFormat="false" ht="15" hidden="false" customHeight="false" outlineLevel="0" collapsed="false">
      <c r="A6" s="2"/>
      <c r="B6" s="3"/>
    </row>
    <row r="7" customFormat="false" ht="15" hidden="false" customHeight="false" outlineLevel="0" collapsed="false">
      <c r="A7" s="2" t="s">
        <v>7</v>
      </c>
      <c r="B7" s="3" t="s">
        <v>8</v>
      </c>
    </row>
    <row r="8" customFormat="false" ht="15" hidden="false" customHeight="false" outlineLevel="0" collapsed="false">
      <c r="A8" s="2" t="s">
        <v>7</v>
      </c>
      <c r="B8" s="3" t="s">
        <v>9</v>
      </c>
    </row>
    <row r="9" customFormat="false" ht="15" hidden="false" customHeight="false" outlineLevel="0" collapsed="false">
      <c r="A9" s="2" t="s">
        <v>7</v>
      </c>
      <c r="B9" s="3" t="s">
        <v>10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0"/>
    <col collapsed="false" customWidth="true" hidden="false" outlineLevel="0" max="2" min="2" style="0" width="52"/>
    <col collapsed="false" customWidth="true" hidden="false" outlineLevel="0" max="3" min="3" style="0" width="12"/>
  </cols>
  <sheetData>
    <row r="1" customFormat="false" ht="25.5" hidden="false" customHeight="true" outlineLevel="0" collapsed="false">
      <c r="A1" s="1" t="s">
        <v>11</v>
      </c>
      <c r="B1" s="1"/>
      <c r="C1" s="1"/>
      <c r="D1" s="1"/>
      <c r="E1" s="1"/>
      <c r="F1" s="1"/>
    </row>
    <row r="3" customFormat="false" ht="15" hidden="false" customHeight="false" outlineLevel="0" collapsed="false">
      <c r="A3" s="2" t="s">
        <v>12</v>
      </c>
    </row>
    <row r="4" customFormat="false" ht="15" hidden="false" customHeight="false" outlineLevel="0" collapsed="false">
      <c r="A4" s="3" t="s">
        <v>13</v>
      </c>
      <c r="B4" s="4" t="n">
        <v>100</v>
      </c>
    </row>
    <row r="5" customFormat="false" ht="15" hidden="false" customHeight="false" outlineLevel="0" collapsed="false">
      <c r="A5" s="3" t="s">
        <v>14</v>
      </c>
      <c r="B5" s="4" t="n">
        <v>0.17</v>
      </c>
    </row>
    <row r="6" customFormat="false" ht="15" hidden="false" customHeight="false" outlineLevel="0" collapsed="false">
      <c r="A6" s="3" t="s">
        <v>15</v>
      </c>
      <c r="B6" s="4" t="n">
        <v>0.0398</v>
      </c>
    </row>
    <row r="7" customFormat="false" ht="15" hidden="false" customHeight="false" outlineLevel="0" collapsed="false">
      <c r="A7" s="3" t="s">
        <v>16</v>
      </c>
      <c r="B7" s="4" t="n">
        <v>1</v>
      </c>
    </row>
    <row r="8" customFormat="false" ht="15" hidden="false" customHeight="false" outlineLevel="0" collapsed="false">
      <c r="A8" s="3" t="s">
        <v>17</v>
      </c>
      <c r="B8" s="4" t="n">
        <v>90</v>
      </c>
    </row>
    <row r="9" customFormat="false" ht="15" hidden="false" customHeight="false" outlineLevel="0" collapsed="false">
      <c r="A9" s="3" t="s">
        <v>18</v>
      </c>
      <c r="B9" s="4" t="n">
        <v>110</v>
      </c>
    </row>
    <row r="11" customFormat="false" ht="15" hidden="false" customHeight="false" outlineLevel="0" collapsed="false">
      <c r="A11" s="3" t="s">
        <v>19</v>
      </c>
      <c r="B11" s="3" t="n">
        <f aca="false">(LN(B4/B8)+(B6+0.5*B5^2)*B7)/(B5*SQRT(B7))</f>
        <v>0.938885386222508</v>
      </c>
    </row>
    <row r="12" customFormat="false" ht="15" hidden="false" customHeight="false" outlineLevel="0" collapsed="false">
      <c r="A12" s="3" t="s">
        <v>20</v>
      </c>
      <c r="B12" s="3" t="n">
        <f aca="false">B11-B5*SQRT(B7)</f>
        <v>0.768885386222508</v>
      </c>
    </row>
    <row r="13" customFormat="false" ht="15" hidden="false" customHeight="false" outlineLevel="0" collapsed="false">
      <c r="A13" s="3" t="s">
        <v>21</v>
      </c>
      <c r="B13" s="3" t="n">
        <f aca="false">B8*EXP(-B6*B7)*NORMDIST(-B12,0,1,TRUE())-B4*NORMDIST(-B11,0,1,TRUE())</f>
        <v>1.72277346132383</v>
      </c>
      <c r="C13" s="5" t="n">
        <v>1.7228</v>
      </c>
    </row>
    <row r="14" customFormat="false" ht="15" hidden="false" customHeight="false" outlineLevel="0" collapsed="false">
      <c r="A14" s="3" t="s">
        <v>22</v>
      </c>
      <c r="B14" s="3" t="n">
        <f aca="false">(LN(B4/B9)+(B6+0.5*B5^2)*B7)/(B5*SQRT(B7))</f>
        <v>-0.241530469437205</v>
      </c>
    </row>
    <row r="15" customFormat="false" ht="15" hidden="false" customHeight="false" outlineLevel="0" collapsed="false">
      <c r="A15" s="3" t="s">
        <v>23</v>
      </c>
      <c r="B15" s="3" t="n">
        <f aca="false">B14-B5*SQRT(B7)</f>
        <v>-0.411530469437205</v>
      </c>
    </row>
    <row r="16" customFormat="false" ht="15" hidden="false" customHeight="false" outlineLevel="0" collapsed="false">
      <c r="A16" s="3" t="s">
        <v>24</v>
      </c>
      <c r="B16" s="3" t="n">
        <f aca="false">B4*NORMDIST(B14,0,1,TRUE())-B9*EXP(-B6*B7)*NORMDIST(B15,0,1,TRUE())</f>
        <v>4.48035656784843</v>
      </c>
      <c r="C16" s="5" t="n">
        <v>4.4804</v>
      </c>
    </row>
    <row r="17" customFormat="false" ht="15" hidden="false" customHeight="false" outlineLevel="0" collapsed="false">
      <c r="A17" s="2" t="s">
        <v>25</v>
      </c>
      <c r="B17" s="3" t="n">
        <f aca="false">B13-B16</f>
        <v>-2.7575831065246</v>
      </c>
      <c r="C17" s="5" t="n">
        <v>-2.7574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14"/>
  </cols>
  <sheetData>
    <row r="1" customFormat="false" ht="25.5" hidden="false" customHeight="true" outlineLevel="0" collapsed="false">
      <c r="A1" s="1" t="s">
        <v>26</v>
      </c>
      <c r="B1" s="1"/>
      <c r="C1" s="1"/>
      <c r="D1" s="1"/>
      <c r="E1" s="1"/>
      <c r="F1" s="1"/>
    </row>
    <row r="3" customFormat="false" ht="15" hidden="false" customHeight="false" outlineLevel="0" collapsed="false">
      <c r="A3" s="6" t="s">
        <v>27</v>
      </c>
      <c r="B3" s="6" t="s">
        <v>28</v>
      </c>
    </row>
    <row r="4" customFormat="false" ht="15" hidden="false" customHeight="false" outlineLevel="0" collapsed="false">
      <c r="A4" s="3" t="s">
        <v>29</v>
      </c>
      <c r="B4" s="5" t="n">
        <v>-2.7576</v>
      </c>
    </row>
    <row r="5" customFormat="false" ht="15" hidden="false" customHeight="false" outlineLevel="0" collapsed="false">
      <c r="A5" s="3" t="s">
        <v>30</v>
      </c>
      <c r="B5" s="5" t="n">
        <v>-2.1947</v>
      </c>
    </row>
    <row r="6" customFormat="false" ht="15" hidden="false" customHeight="false" outlineLevel="0" collapsed="false">
      <c r="A6" s="2" t="s">
        <v>31</v>
      </c>
      <c r="B6" s="3" t="n">
        <f aca="false">B5-B4</f>
        <v>0.5629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4"/>
    <col collapsed="false" customWidth="true" hidden="false" outlineLevel="0" max="2" min="2" style="0" width="22"/>
  </cols>
  <sheetData>
    <row r="1" customFormat="false" ht="25.5" hidden="false" customHeight="true" outlineLevel="0" collapsed="false">
      <c r="A1" s="1" t="s">
        <v>32</v>
      </c>
      <c r="B1" s="1"/>
      <c r="C1" s="1"/>
      <c r="D1" s="1"/>
      <c r="E1" s="1"/>
      <c r="F1" s="1"/>
    </row>
    <row r="3" customFormat="false" ht="15" hidden="false" customHeight="false" outlineLevel="0" collapsed="false">
      <c r="A3" s="6" t="s">
        <v>33</v>
      </c>
      <c r="B3" s="6" t="s">
        <v>34</v>
      </c>
    </row>
    <row r="4" customFormat="false" ht="15" hidden="false" customHeight="false" outlineLevel="0" collapsed="false">
      <c r="A4" s="3" t="s">
        <v>35</v>
      </c>
      <c r="B4" s="3" t="str">
        <f aca="false">IF(ABS(BlackScholes!B13-1.7228)&lt;0.001,"PASS","FAIL")</f>
        <v>PASS</v>
      </c>
    </row>
    <row r="5" customFormat="false" ht="15" hidden="false" customHeight="false" outlineLevel="0" collapsed="false">
      <c r="A5" s="3" t="s">
        <v>36</v>
      </c>
      <c r="B5" s="3" t="str">
        <f aca="false">IF(ABS(BlackScholes!B16-4.4803)&lt;0.001,"PASS","FAIL")</f>
        <v>PASS</v>
      </c>
    </row>
    <row r="6" customFormat="false" ht="15" hidden="false" customHeight="false" outlineLevel="0" collapsed="false">
      <c r="A6" s="3" t="s">
        <v>37</v>
      </c>
      <c r="B6" s="3" t="str">
        <f aca="false">IF(ABS(BlackScholes!B17-(-2.7574))&lt;0.001,"PASS","FAIL")</f>
        <v>PASS</v>
      </c>
    </row>
    <row r="7" customFormat="false" ht="15" hidden="false" customHeight="false" outlineLevel="0" collapsed="false">
      <c r="A7" s="3" t="s">
        <v>38</v>
      </c>
      <c r="B7" s="3" t="str">
        <f aca="false">IF(ABS(Smile!B6)&gt;0.000001,"PASS","FAIL")</f>
        <v>PASS</v>
      </c>
    </row>
    <row r="9" customFormat="false" ht="15" hidden="false" customHeight="false" outlineLevel="0" collapsed="false">
      <c r="A9" s="2" t="s">
        <v>39</v>
      </c>
      <c r="B9" s="3" t="str">
        <f aca="false">IF(COUNTIF(B4:B7,"PASS")=4,"YES — submit","NO — do not submit")</f>
        <v>YES — submit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2026-07-09T09:24:39Z</dcterms:created>
  <dc:creator>openpyxl</dc:creator>
  <dc:description/>
  <dc:language>en-US</dc:language>
  <cp:lastModifiedBy/>
  <dcterms:modified xsi:type="dcterms:W3CDTF">2026-07-09T09:24:39Z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