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ad me" sheetId="1" state="visible" r:id="rId3"/>
    <sheet name="Merton" sheetId="2" state="visible" r:id="rId4"/>
    <sheet name="Kelly" sheetId="3" state="visible" r:id="rId5"/>
    <sheet name="Tangency" sheetId="4" state="visible" r:id="rId6"/>
    <sheet name="Validation" sheetId="5" state="visible" r:id="rId7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<sst xmlns="http://schemas.openxmlformats.org/spreadsheetml/2006/main" count="42" uniqueCount="39">
  <si>
    <t xml:space="preserve">Chapter 9 Laboratory — Module 9: The Allocation Laboratory</t>
  </si>
  <si>
    <t xml:space="preserve">Course</t>
  </si>
  <si>
    <t xml:space="preserve">Mathematical Foundations of Modern Finance · Week 9</t>
  </si>
  <si>
    <t xml:space="preserve">How to use</t>
  </si>
  <si>
    <t xml:space="preserve">Blue = inputs you may change. Black = live formulas. Green = engine reference.</t>
  </si>
  <si>
    <t xml:space="preserve">Seeds</t>
  </si>
  <si>
    <t xml:space="preserve">20260901–20260904</t>
  </si>
  <si>
    <t xml:space="preserve">Tab</t>
  </si>
  <si>
    <t xml:space="preserve">Merton — the constant-weight solution</t>
  </si>
  <si>
    <t xml:space="preserve">Kelly — the growth parabola</t>
  </si>
  <si>
    <t xml:space="preserve">Tangency — the frontier weights (engine)</t>
  </si>
  <si>
    <t xml:space="preserve">Validation — all checks must read PASS</t>
  </si>
  <si>
    <t xml:space="preserve">Merton — the constant-weight solution w* = (mu-rf)/(gamma sigma^2)</t>
  </si>
  <si>
    <t xml:space="preserve">Inputs (blue)</t>
  </si>
  <si>
    <t xml:space="preserve">mu (risky)</t>
  </si>
  <si>
    <t xml:space="preserve">rf</t>
  </si>
  <si>
    <t xml:space="preserve">sigma</t>
  </si>
  <si>
    <t xml:space="preserve">gamma</t>
  </si>
  <si>
    <t xml:space="preserve">Merton weight w*</t>
  </si>
  <si>
    <t xml:space="preserve">Book: 0.60 at gamma=1.74</t>
  </si>
  <si>
    <t xml:space="preserve">Implied gamma for 60%</t>
  </si>
  <si>
    <t xml:space="preserve">Kelly — the growth parabola g(w) = w(mu-rf) - 0.5 w^2 sigma^2</t>
  </si>
  <si>
    <t xml:space="preserve">Kelly fraction = (mu-rf)/sigma^2</t>
  </si>
  <si>
    <t xml:space="preserve">g at Kelly</t>
  </si>
  <si>
    <t xml:space="preserve">g at twice-Kelly (=0)</t>
  </si>
  <si>
    <t xml:space="preserve">Tangency — frontier weights (engine, seed 20260901)</t>
  </si>
  <si>
    <t xml:space="preserve">Asset</t>
  </si>
  <si>
    <t xml:space="preserve">tangency weight %</t>
  </si>
  <si>
    <t xml:space="preserve">Asset 1</t>
  </si>
  <si>
    <t xml:space="preserve">Asset 2</t>
  </si>
  <si>
    <t xml:space="preserve">Asset 3</t>
  </si>
  <si>
    <t xml:space="preserve">Book: 16.5 / 37.0 / 46.5</t>
  </si>
  <si>
    <t xml:space="preserve">Validation — checks (all must read PASS)</t>
  </si>
  <si>
    <t xml:space="preserve">Check</t>
  </si>
  <si>
    <t xml:space="preserve">Result</t>
  </si>
  <si>
    <t xml:space="preserve">V1 Merton w* = 0.60</t>
  </si>
  <si>
    <t xml:space="preserve">V2 twice-Kelly g = 0</t>
  </si>
  <si>
    <t xml:space="preserve">V3 tangency = 16.5</t>
  </si>
  <si>
    <t xml:space="preserve">ALL PASS</t>
  </si>
</sst>
</file>

<file path=xl/styles.xml><?xml version="1.0" encoding="utf-8"?>
<styleSheet xmlns="http://schemas.openxmlformats.org/spreadsheetml/2006/main">
  <numFmts count="1">
    <numFmt numFmtId="164" formatCode="General"/>
  </numFmts>
  <fonts count="10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FFFFFF"/>
      <name val="Arial"/>
      <family val="0"/>
      <charset val="1"/>
    </font>
    <font>
      <b val="true"/>
      <sz val="10"/>
      <color rgb="FF0F1E3D"/>
      <name val="Arial"/>
      <family val="0"/>
      <charset val="1"/>
    </font>
    <font>
      <sz val="11"/>
      <color rgb="FF000000"/>
      <name val="Arial"/>
      <family val="0"/>
      <charset val="1"/>
    </font>
    <font>
      <sz val="11"/>
      <color rgb="FF0000FF"/>
      <name val="Arial"/>
      <family val="0"/>
      <charset val="1"/>
    </font>
    <font>
      <i val="true"/>
      <sz val="11"/>
      <color rgb="FF008000"/>
      <name val="Arial"/>
      <family val="0"/>
      <charset val="1"/>
    </font>
    <font>
      <i val="true"/>
      <sz val="9"/>
      <color rgb="FF5A6B82"/>
      <name val="Arial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0F1E3D"/>
        <bgColor rgb="FF333333"/>
      </patternFill>
    </fill>
    <fill>
      <patternFill patternType="solid">
        <fgColor rgb="FFFFF7E6"/>
        <bgColor rgb="FFFFFFFF"/>
      </patternFill>
    </fill>
    <fill>
      <patternFill patternType="solid">
        <fgColor rgb="FFB4884A"/>
        <bgColor rgb="FF80808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DCD6C8"/>
      </left>
      <right style="thin">
        <color rgb="FFDCD6C8"/>
      </right>
      <top style="thin">
        <color rgb="FFDCD6C8"/>
      </top>
      <bottom style="thin">
        <color rgb="FFDCD6C8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7E6"/>
      <rgbColor rgb="FFCCFFFF"/>
      <rgbColor rgb="FF660066"/>
      <rgbColor rgb="FFFF8080"/>
      <rgbColor rgb="FF0066CC"/>
      <rgbColor rgb="FFDCD6C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A6B82"/>
      <rgbColor rgb="FFB4884A"/>
      <rgbColor rgb="FF0F1E3D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4"/>
    <col collapsed="false" customWidth="true" hidden="false" outlineLevel="0" max="2" min="2" style="1" width="84"/>
  </cols>
  <sheetData>
    <row r="1" customFormat="false" ht="25.5" hidden="false" customHeight="true" outlineLevel="0" collapsed="false">
      <c r="A1" s="2" t="s">
        <v>0</v>
      </c>
      <c r="B1" s="2"/>
      <c r="C1" s="2"/>
      <c r="D1" s="2"/>
      <c r="E1" s="2"/>
      <c r="F1" s="2"/>
    </row>
    <row r="2" customFormat="false" ht="15" hidden="false" customHeight="false" outlineLevel="0" collapsed="false">
      <c r="A2" s="3"/>
      <c r="B2" s="4"/>
    </row>
    <row r="3" customFormat="false" ht="15" hidden="false" customHeight="false" outlineLevel="0" collapsed="false">
      <c r="A3" s="3" t="s">
        <v>1</v>
      </c>
      <c r="B3" s="4" t="s">
        <v>2</v>
      </c>
    </row>
    <row r="4" customFormat="false" ht="15" hidden="false" customHeight="false" outlineLevel="0" collapsed="false">
      <c r="A4" s="3" t="s">
        <v>3</v>
      </c>
      <c r="B4" s="4" t="s">
        <v>4</v>
      </c>
    </row>
    <row r="5" customFormat="false" ht="15" hidden="false" customHeight="false" outlineLevel="0" collapsed="false">
      <c r="A5" s="3" t="s">
        <v>5</v>
      </c>
      <c r="B5" s="4" t="s">
        <v>6</v>
      </c>
    </row>
    <row r="6" customFormat="false" ht="15" hidden="false" customHeight="false" outlineLevel="0" collapsed="false">
      <c r="A6" s="3"/>
      <c r="B6" s="4"/>
    </row>
    <row r="7" customFormat="false" ht="15" hidden="false" customHeight="false" outlineLevel="0" collapsed="false">
      <c r="A7" s="3" t="s">
        <v>7</v>
      </c>
      <c r="B7" s="4" t="s">
        <v>8</v>
      </c>
    </row>
    <row r="8" customFormat="false" ht="15" hidden="false" customHeight="false" outlineLevel="0" collapsed="false">
      <c r="A8" s="3" t="s">
        <v>7</v>
      </c>
      <c r="B8" s="4" t="s">
        <v>9</v>
      </c>
    </row>
    <row r="9" customFormat="false" ht="15" hidden="false" customHeight="false" outlineLevel="0" collapsed="false">
      <c r="A9" s="3" t="s">
        <v>7</v>
      </c>
      <c r="B9" s="4" t="s">
        <v>10</v>
      </c>
    </row>
    <row r="10" customFormat="false" ht="15" hidden="false" customHeight="false" outlineLevel="0" collapsed="false">
      <c r="A10" s="3" t="s">
        <v>7</v>
      </c>
      <c r="B10" s="4" t="s">
        <v>11</v>
      </c>
    </row>
  </sheetData>
  <mergeCells count="1">
    <mergeCell ref="A1:F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26"/>
    <col collapsed="false" customWidth="true" hidden="false" outlineLevel="0" max="2" min="2" style="1" width="22"/>
    <col collapsed="false" customWidth="true" hidden="false" outlineLevel="0" max="3" min="3" style="1" width="14"/>
  </cols>
  <sheetData>
    <row r="1" customFormat="false" ht="25.5" hidden="false" customHeight="true" outlineLevel="0" collapsed="false">
      <c r="A1" s="2" t="s">
        <v>12</v>
      </c>
      <c r="B1" s="2"/>
      <c r="C1" s="2"/>
      <c r="D1" s="2"/>
      <c r="E1" s="2"/>
      <c r="F1" s="2"/>
    </row>
    <row r="3" customFormat="false" ht="15" hidden="false" customHeight="false" outlineLevel="0" collapsed="false">
      <c r="A3" s="3" t="s">
        <v>13</v>
      </c>
    </row>
    <row r="4" customFormat="false" ht="15" hidden="false" customHeight="false" outlineLevel="0" collapsed="false">
      <c r="A4" s="4" t="s">
        <v>14</v>
      </c>
      <c r="B4" s="5" t="n">
        <v>0.052</v>
      </c>
    </row>
    <row r="5" customFormat="false" ht="15" hidden="false" customHeight="false" outlineLevel="0" collapsed="false">
      <c r="A5" s="4" t="s">
        <v>15</v>
      </c>
      <c r="B5" s="5" t="n">
        <v>0.02</v>
      </c>
    </row>
    <row r="6" customFormat="false" ht="15" hidden="false" customHeight="false" outlineLevel="0" collapsed="false">
      <c r="A6" s="4" t="s">
        <v>16</v>
      </c>
      <c r="B6" s="5" t="n">
        <v>0.175</v>
      </c>
    </row>
    <row r="7" customFormat="false" ht="15" hidden="false" customHeight="false" outlineLevel="0" collapsed="false">
      <c r="A7" s="4" t="s">
        <v>17</v>
      </c>
      <c r="B7" s="5" t="n">
        <v>1.74</v>
      </c>
    </row>
    <row r="9" customFormat="false" ht="15" hidden="false" customHeight="false" outlineLevel="0" collapsed="false">
      <c r="A9" s="3" t="s">
        <v>18</v>
      </c>
      <c r="B9" s="4" t="n">
        <f aca="false">(B4-B5)/(B7*B6^2)</f>
        <v>0.600516068496364</v>
      </c>
      <c r="C9" s="6" t="n">
        <v>0.6005</v>
      </c>
    </row>
    <row r="10" customFormat="false" ht="15" hidden="false" customHeight="false" outlineLevel="0" collapsed="false">
      <c r="A10" s="7" t="s">
        <v>19</v>
      </c>
    </row>
    <row r="11" customFormat="false" ht="15" hidden="false" customHeight="false" outlineLevel="0" collapsed="false">
      <c r="A11" s="4" t="s">
        <v>20</v>
      </c>
      <c r="B11" s="4" t="n">
        <f aca="false">(B4-B5)/(0.6*B6^2)</f>
        <v>1.74149659863946</v>
      </c>
    </row>
  </sheetData>
  <mergeCells count="1">
    <mergeCell ref="A1:F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26"/>
    <col collapsed="false" customWidth="true" hidden="false" outlineLevel="0" max="2" min="2" style="1" width="40"/>
    <col collapsed="false" customWidth="true" hidden="false" outlineLevel="0" max="3" min="3" style="1" width="14"/>
  </cols>
  <sheetData>
    <row r="1" customFormat="false" ht="25.5" hidden="false" customHeight="true" outlineLevel="0" collapsed="false">
      <c r="A1" s="2" t="s">
        <v>21</v>
      </c>
      <c r="B1" s="2"/>
      <c r="C1" s="2"/>
      <c r="D1" s="2"/>
      <c r="E1" s="2"/>
      <c r="F1" s="2"/>
    </row>
    <row r="3" customFormat="false" ht="15" hidden="false" customHeight="false" outlineLevel="0" collapsed="false">
      <c r="A3" s="4" t="s">
        <v>22</v>
      </c>
      <c r="B3" s="4" t="n">
        <f aca="false">(Merton!B4-Merton!B5)/Merton!B6^2</f>
        <v>1.04489795918367</v>
      </c>
      <c r="C3" s="6" t="n">
        <v>1.0449</v>
      </c>
    </row>
    <row r="5" customFormat="false" ht="15" hidden="false" customHeight="false" outlineLevel="0" collapsed="false">
      <c r="A5" s="4" t="s">
        <v>23</v>
      </c>
      <c r="B5" s="4" t="n">
        <f aca="false">B3*(Merton!B4-Merton!B5)-0.5*B3^2*Merton!B6^2</f>
        <v>0.0167183673469388</v>
      </c>
    </row>
    <row r="6" customFormat="false" ht="15" hidden="false" customHeight="false" outlineLevel="0" collapsed="false">
      <c r="A6" s="4" t="s">
        <v>24</v>
      </c>
      <c r="B6" s="4" t="n">
        <f aca="false">(2*B3)*(Merton!B4-Merton!B5)-0.5*(2*B3)^2*Merton!B6^2</f>
        <v>0</v>
      </c>
    </row>
  </sheetData>
  <mergeCells count="1">
    <mergeCell ref="A1:F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4"/>
    <col collapsed="false" customWidth="true" hidden="false" outlineLevel="0" max="2" min="2" style="1" width="18"/>
  </cols>
  <sheetData>
    <row r="1" customFormat="false" ht="25.5" hidden="false" customHeight="true" outlineLevel="0" collapsed="false">
      <c r="A1" s="2" t="s">
        <v>25</v>
      </c>
      <c r="B1" s="2"/>
      <c r="C1" s="2"/>
      <c r="D1" s="2"/>
      <c r="E1" s="2"/>
      <c r="F1" s="2"/>
    </row>
    <row r="3" customFormat="false" ht="15" hidden="false" customHeight="false" outlineLevel="0" collapsed="false">
      <c r="A3" s="8" t="s">
        <v>26</v>
      </c>
      <c r="B3" s="8" t="s">
        <v>27</v>
      </c>
    </row>
    <row r="4" customFormat="false" ht="15" hidden="false" customHeight="false" outlineLevel="0" collapsed="false">
      <c r="A4" s="4" t="s">
        <v>28</v>
      </c>
      <c r="B4" s="6" t="n">
        <v>16.5</v>
      </c>
    </row>
    <row r="5" customFormat="false" ht="15" hidden="false" customHeight="false" outlineLevel="0" collapsed="false">
      <c r="A5" s="4" t="s">
        <v>29</v>
      </c>
      <c r="B5" s="6" t="n">
        <v>37</v>
      </c>
    </row>
    <row r="6" customFormat="false" ht="15" hidden="false" customHeight="false" outlineLevel="0" collapsed="false">
      <c r="A6" s="4" t="s">
        <v>30</v>
      </c>
      <c r="B6" s="6" t="n">
        <v>46.5</v>
      </c>
    </row>
    <row r="8" customFormat="false" ht="15" hidden="false" customHeight="false" outlineLevel="0" collapsed="false">
      <c r="A8" s="7" t="s">
        <v>31</v>
      </c>
    </row>
  </sheetData>
  <mergeCells count="1">
    <mergeCell ref="A1:F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34"/>
    <col collapsed="false" customWidth="true" hidden="false" outlineLevel="0" max="2" min="2" style="1" width="22"/>
  </cols>
  <sheetData>
    <row r="1" customFormat="false" ht="25.5" hidden="false" customHeight="true" outlineLevel="0" collapsed="false">
      <c r="A1" s="2" t="s">
        <v>32</v>
      </c>
      <c r="B1" s="2"/>
      <c r="C1" s="2"/>
      <c r="D1" s="2"/>
      <c r="E1" s="2"/>
      <c r="F1" s="2"/>
    </row>
    <row r="3" customFormat="false" ht="15" hidden="false" customHeight="false" outlineLevel="0" collapsed="false">
      <c r="A3" s="8" t="s">
        <v>33</v>
      </c>
      <c r="B3" s="8" t="s">
        <v>34</v>
      </c>
    </row>
    <row r="4" customFormat="false" ht="15" hidden="false" customHeight="false" outlineLevel="0" collapsed="false">
      <c r="A4" s="4" t="s">
        <v>35</v>
      </c>
      <c r="B4" s="4" t="str">
        <f aca="false">IF(ABS(Merton!B9-0.6)&lt;0.02,"PASS","FAIL")</f>
        <v>PASS</v>
      </c>
    </row>
    <row r="5" customFormat="false" ht="15" hidden="false" customHeight="false" outlineLevel="0" collapsed="false">
      <c r="A5" s="4" t="s">
        <v>36</v>
      </c>
      <c r="B5" s="4" t="str">
        <f aca="false">IF(ABS(Kelly!B6)&lt;0.000001,"PASS","FAIL")</f>
        <v>PASS</v>
      </c>
    </row>
    <row r="6" customFormat="false" ht="15" hidden="false" customHeight="false" outlineLevel="0" collapsed="false">
      <c r="A6" s="4" t="s">
        <v>37</v>
      </c>
      <c r="B6" s="4" t="str">
        <f aca="false">IF(ABS(Tangency!B4-16.5)&lt;1,"PASS","FAIL")</f>
        <v>PASS</v>
      </c>
    </row>
    <row r="8" customFormat="false" ht="15" hidden="false" customHeight="false" outlineLevel="0" collapsed="false">
      <c r="A8" s="3" t="s">
        <v>38</v>
      </c>
      <c r="B8" s="4" t="str">
        <f aca="false">IF(COUNTIF(B4:B6,"PASS")=3,"YES — submit","NO — do not submit")</f>
        <v>YES — submit</v>
      </c>
    </row>
  </sheetData>
  <mergeCells count="1">
    <mergeCell ref="A1:F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2026-07-09T09:35:30Z</dcterms:created>
  <dc:creator>openpyxl</dc:creator>
  <dc:description/>
  <dc:language>en-US</dc:language>
  <cp:lastModifiedBy/>
  <dcterms:modified xsi:type="dcterms:W3CDTF">2026-07-09T09:35:30Z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