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Equilibrium" sheetId="2" state="visible" r:id="rId4"/>
    <sheet name="Kyle" sheetId="3" state="visible" r:id="rId5"/>
    <sheet name="Spiral" sheetId="4" state="visible" r:id="rId6"/>
    <sheet name="Validation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<sst xmlns="http://schemas.openxmlformats.org/spreadsheetml/2006/main" count="48" uniqueCount="44">
  <si>
    <t xml:space="preserve">Chapter 14 Laboratory — Module 14: The Market Itself</t>
  </si>
  <si>
    <t xml:space="preserve">Course</t>
  </si>
  <si>
    <t xml:space="preserve">Mathematical Foundations of Modern Finance · Week 14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</si>
  <si>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</si>
  <si>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</si>
  <si>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</si>
  <si>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20261401–20261404</t>
  </si>
  <si>
    <t xml:space="preserve">Tab</t>
  </si>
  <si>
    <t xml:space="preserve">Equilibrium — reverse-engineered (gamma, beta) (engine)</t>
  </si>
  <si>
    <t xml:space="preserve">Kyle — the price-impact auction</t>
  </si>
  <si>
    <t xml:space="preserve">Spiral — the margin loop amplification</t>
  </si>
  <si>
    <t xml:space="preserve">Validation — all checks must read PASS</t>
  </si>
  <si>
    <t xml:space="preserve">Equilibrium — reverse-engineered (gamma, beta) from Chapter 1 (engine)</t>
  </si>
  <si>
    <t xml:space="preserve">Quantity</t>
  </si>
  <si>
    <t xml:space="preserve">value</t>
  </si>
  <si>
    <t xml:space="preserve">book</t>
  </si>
  <si>
    <t xml:space="preserve">gamma (risk aversion)</t>
  </si>
  <si>
    <t xml:space="preserve">beta (time preference)</t>
  </si>
  <si>
    <t xml:space="preserve">riskless rate Rf</t>
  </si>
  <si>
    <t xml:space="preserve">equity premium</t>
  </si>
  <si>
    <t xml:space="preserve">—</t>
  </si>
  <si>
    <t xml:space="preserve">Kyle — the price-impact auction lambda = Sigma0/(2 sigma_u)</t>
  </si>
  <si>
    <t xml:space="preserve">Inputs (blue)</t>
  </si>
  <si>
    <t xml:space="preserve">Sigma0 (value uncertainty)</t>
  </si>
  <si>
    <t xml:space="preserve">sigma_u (noise)</t>
  </si>
  <si>
    <t xml:space="preserve">lambda = Sigma0/(2 sigma_u)</t>
  </si>
  <si>
    <t xml:space="preserve">market depth = 1/lambda</t>
  </si>
  <si>
    <t xml:space="preserve">Transfer table: price move = lambda * net flow</t>
  </si>
  <si>
    <t xml:space="preserve">net flow</t>
  </si>
  <si>
    <t xml:space="preserve">price move</t>
  </si>
  <si>
    <t xml:space="preserve">Spiral — the margin loop amplification 1/(1-k)</t>
  </si>
  <si>
    <t xml:space="preserve">feedback k</t>
  </si>
  <si>
    <t xml:space="preserve">fundamental shock</t>
  </si>
  <si>
    <t xml:space="preserve">amplification = 1/(1-k)</t>
  </si>
  <si>
    <t xml:space="preserve">realized loss = shock * amplification</t>
  </si>
  <si>
    <t xml:space="preserve">k for a 2% shock -&gt; 5% loss = 1 - 0.02/0.05</t>
  </si>
  <si>
    <t xml:space="preserve">Validation — checks (all must read PASS)</t>
  </si>
  <si>
    <t xml:space="preserve">Check</t>
  </si>
  <si>
    <t xml:space="preserve">Result</t>
  </si>
  <si>
    <t xml:space="preserve">V1 gamma = 1.41</t>
  </si>
  <si>
    <t xml:space="preserve">V2 beta = 1.026</t>
  </si>
  <si>
    <t xml:space="preserve">V3 Kyle lambda = 0.125</t>
  </si>
  <si>
    <t xml:space="preserve">V4 market depth = 8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</si>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</sst>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11"/>
      <color rgb="FF008000"/>
      <name val="Arial"/>
      <family val="0"/>
      <charset val="1"/>
    </font>
    <font>
      <i val="true"/>
      <sz val="9"/>
      <color rgb="FF5A6B82"/>
      <name val="Arial"/>
      <family val="0"/>
      <charset val="1"/>
    </font>
    <font>
      <sz val="11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B4884A"/>
        <bgColor rgb="FF808080"/>
      </patternFill>
    </fill>
    <fill>
      <patternFill patternType="solid">
        <fgColor rgb="FFFFF7E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2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/>
      <c r="B6" s="3"/>
    </row>
    <row r="7" customFormat="false" ht="15" hidden="false" customHeight="false" outlineLevel="0" collapsed="false">
      <c r="A7" s="2" t="s">
        <v>7</v>
      </c>
      <c r="B7" s="3" t="s">
        <v>8</v>
      </c>
    </row>
    <row r="8" customFormat="false" ht="15" hidden="false" customHeight="false" outlineLevel="0" collapsed="false">
      <c r="A8" s="2" t="s">
        <v>7</v>
      </c>
      <c r="B8" s="3" t="s">
        <v>9</v>
      </c>
    </row>
    <row r="9" customFormat="false" ht="15" hidden="false" customHeight="false" outlineLevel="0" collapsed="false">
      <c r="A9" s="2" t="s">
        <v>7</v>
      </c>
      <c r="B9" s="3" t="s">
        <v>10</v>
      </c>
    </row>
    <row r="10" customFormat="false" ht="15" hidden="false" customHeight="false" outlineLevel="0" collapsed="false">
      <c r="A10" s="2" t="s">
        <v>7</v>
      </c>
      <c r="B10" s="3" t="s">
        <v>11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  <col collapsed="false" customWidth="true" hidden="false" outlineLevel="0" max="3" min="3" style="0" width="10"/>
  </cols>
  <sheetData>
    <row r="1" customFormat="false" ht="25.5" hidden="false" customHeight="true" outlineLevel="0" collapsed="false">
      <c r="A1" s="1" t="s">
        <v>12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4" t="s">
        <v>13</v>
      </c>
      <c r="B3" s="4" t="s">
        <v>14</v>
      </c>
      <c r="C3" s="4" t="s">
        <v>15</v>
      </c>
    </row>
    <row r="4" customFormat="false" ht="15" hidden="false" customHeight="false" outlineLevel="0" collapsed="false">
      <c r="A4" s="3" t="s">
        <v>16</v>
      </c>
      <c r="B4" s="5" t="n">
        <v>1.4094</v>
      </c>
      <c r="C4" s="6" t="n">
        <v>1.41</v>
      </c>
    </row>
    <row r="5" customFormat="false" ht="15" hidden="false" customHeight="false" outlineLevel="0" collapsed="false">
      <c r="A5" s="3" t="s">
        <v>17</v>
      </c>
      <c r="B5" s="5" t="n">
        <v>1.0262</v>
      </c>
      <c r="C5" s="6" t="n">
        <v>1.026</v>
      </c>
    </row>
    <row r="6" customFormat="false" ht="15" hidden="false" customHeight="false" outlineLevel="0" collapsed="false">
      <c r="A6" s="3" t="s">
        <v>18</v>
      </c>
      <c r="B6" s="5" t="n">
        <v>1.05</v>
      </c>
      <c r="C6" s="6" t="n">
        <v>1.05</v>
      </c>
    </row>
    <row r="7" customFormat="false" ht="15" hidden="false" customHeight="false" outlineLevel="0" collapsed="false">
      <c r="A7" s="3" t="s">
        <v>19</v>
      </c>
      <c r="B7" s="5" t="n">
        <v>0.03</v>
      </c>
      <c r="C7" s="6" t="s">
        <v>20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4"/>
    <col collapsed="false" customWidth="true" hidden="false" outlineLevel="0" max="3" min="3" style="0" width="10"/>
  </cols>
  <sheetData>
    <row r="1" customFormat="false" ht="25.5" hidden="false" customHeight="true" outlineLevel="0" collapsed="false">
      <c r="A1" s="1" t="s">
        <v>21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22</v>
      </c>
    </row>
    <row r="4" customFormat="false" ht="15" hidden="false" customHeight="false" outlineLevel="0" collapsed="false">
      <c r="A4" s="3" t="s">
        <v>23</v>
      </c>
      <c r="B4" s="7" t="n">
        <v>5</v>
      </c>
    </row>
    <row r="5" customFormat="false" ht="15" hidden="false" customHeight="false" outlineLevel="0" collapsed="false">
      <c r="A5" s="3" t="s">
        <v>24</v>
      </c>
      <c r="B5" s="7" t="n">
        <v>20</v>
      </c>
    </row>
    <row r="7" customFormat="false" ht="15" hidden="false" customHeight="false" outlineLevel="0" collapsed="false">
      <c r="A7" s="2" t="s">
        <v>25</v>
      </c>
      <c r="B7" s="3" t="n">
        <f aca="false">B4/(2*B5)</f>
        <v>0.125</v>
      </c>
      <c r="C7" s="5" t="n">
        <v>0.125</v>
      </c>
    </row>
    <row r="8" customFormat="false" ht="15" hidden="false" customHeight="false" outlineLevel="0" collapsed="false">
      <c r="A8" s="3" t="s">
        <v>26</v>
      </c>
      <c r="B8" s="3" t="n">
        <f aca="false">1/B7</f>
        <v>8</v>
      </c>
      <c r="C8" s="5" t="n">
        <v>8</v>
      </c>
    </row>
    <row r="10" customFormat="false" ht="15" hidden="false" customHeight="false" outlineLevel="0" collapsed="false">
      <c r="A10" s="2" t="s">
        <v>27</v>
      </c>
    </row>
    <row r="11" customFormat="false" ht="15" hidden="false" customHeight="false" outlineLevel="0" collapsed="false">
      <c r="A11" s="4" t="s">
        <v>28</v>
      </c>
      <c r="B11" s="4" t="s">
        <v>29</v>
      </c>
    </row>
    <row r="12" customFormat="false" ht="15" hidden="false" customHeight="false" outlineLevel="0" collapsed="false">
      <c r="A12" s="8" t="n">
        <v>50</v>
      </c>
      <c r="B12" s="3" t="n">
        <f aca="false">B$7*A12</f>
        <v>6.25</v>
      </c>
    </row>
    <row r="13" customFormat="false" ht="15" hidden="false" customHeight="false" outlineLevel="0" collapsed="false">
      <c r="A13" s="8" t="n">
        <v>-50</v>
      </c>
      <c r="B13" s="3" t="n">
        <f aca="false">B$7*A13</f>
        <v>-6.25</v>
      </c>
    </row>
    <row r="14" customFormat="false" ht="15" hidden="false" customHeight="false" outlineLevel="0" collapsed="false">
      <c r="A14" s="8" t="n">
        <v>0</v>
      </c>
      <c r="B14" s="3" t="n">
        <f aca="false">B$7*A14</f>
        <v>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4"/>
  </cols>
  <sheetData>
    <row r="1" customFormat="false" ht="25.5" hidden="false" customHeight="true" outlineLevel="0" collapsed="false">
      <c r="A1" s="1" t="s">
        <v>30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22</v>
      </c>
    </row>
    <row r="4" customFormat="false" ht="15" hidden="false" customHeight="false" outlineLevel="0" collapsed="false">
      <c r="A4" s="3" t="s">
        <v>31</v>
      </c>
      <c r="B4" s="7" t="n">
        <v>0.6</v>
      </c>
    </row>
    <row r="5" customFormat="false" ht="15" hidden="false" customHeight="false" outlineLevel="0" collapsed="false">
      <c r="A5" s="3" t="s">
        <v>32</v>
      </c>
      <c r="B5" s="7" t="n">
        <v>0.02</v>
      </c>
    </row>
    <row r="7" customFormat="false" ht="15" hidden="false" customHeight="false" outlineLevel="0" collapsed="false">
      <c r="A7" s="3" t="s">
        <v>33</v>
      </c>
      <c r="B7" s="3" t="n">
        <f aca="false">1/(1-B4)</f>
        <v>2.5</v>
      </c>
    </row>
    <row r="8" customFormat="false" ht="15" hidden="false" customHeight="false" outlineLevel="0" collapsed="false">
      <c r="A8" s="3" t="s">
        <v>34</v>
      </c>
      <c r="B8" s="3" t="n">
        <f aca="false">B5*B7</f>
        <v>0.05</v>
      </c>
    </row>
    <row r="9" customFormat="false" ht="15" hidden="false" customHeight="false" outlineLevel="0" collapsed="false">
      <c r="A9" s="3" t="s">
        <v>35</v>
      </c>
      <c r="B9" s="3" t="n">
        <f aca="false">1-0.02/0.05</f>
        <v>0.6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</cols>
  <sheetData>
    <row r="1" customFormat="false" ht="25.5" hidden="false" customHeight="true" outlineLevel="0" collapsed="false">
      <c r="A1" s="1" t="s">
        <v>36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4" t="s">
        <v>37</v>
      </c>
      <c r="B3" s="4" t="s">
        <v>38</v>
      </c>
    </row>
    <row r="4" customFormat="false" ht="15" hidden="false" customHeight="false" outlineLevel="0" collapsed="false">
      <c r="A4" s="3" t="s">
        <v>39</v>
      </c>
      <c r="B4" s="3" t="str">
        <f aca="false">IF(ABS(Equilibrium!B4-1.41)&lt;0.05,"PASS","FAIL")</f>
        <v>PASS</v>
      </c>
    </row>
    <row r="5" customFormat="false" ht="15" hidden="false" customHeight="false" outlineLevel="0" collapsed="false">
      <c r="A5" s="3" t="s">
        <v>40</v>
      </c>
      <c r="B5" s="3" t="str">
        <f aca="false">IF(ABS(Equilibrium!B5-1.026)&lt;0.03,"PASS","FAIL")</f>
        <v>PASS</v>
      </c>
    </row>
    <row r="6" customFormat="false" ht="15" hidden="false" customHeight="false" outlineLevel="0" collapsed="false">
      <c r="A6" s="3" t="s">
        <v>41</v>
      </c>
      <c r="B6" s="3" t="str">
        <f aca="false">IF(ABS(Kyle!B7-0.125)&lt;0.000001,"PASS","FAIL")</f>
        <v>PASS</v>
      </c>
    </row>
    <row r="7" customFormat="false" ht="15" hidden="false" customHeight="false" outlineLevel="0" collapsed="false">
      <c r="A7" s="3" t="s">
        <v>42</v>
      </c>
      <c r="B7" s="3" t="str">
        <f aca="false">IF(ABS(Kyle!B8-8)&lt;0.001,"PASS","FAIL")</f>
        <v>PASS</v>
      </c>
    </row>
    <row r="9" customFormat="false" ht="15" hidden="false" customHeight="false" outlineLevel="0" collapsed="false">
      <c r="A9" s="2" t="s">
        <v>43</v>
      </c>
      <c r="B9" s="3" t="str">
        <f aca="false">IF(COUNTIF(B4:B7,"PASS")=4,"YES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2026-07-09T09:43:51Z</dcterms:created>
  <dc:creator>openpyxl</dc:creator>
  <dc:description/>
  <dc:language>en-US</dc:language>
  <cp:lastModifiedBy/>
  <dcterms:modified xsi:type="dcterms:W3CDTF">2026-07-09T09:43:51Z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