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iniature" sheetId="1" state="visible" r:id="rId1"/>
    <sheet xmlns:r="http://schemas.openxmlformats.org/officeDocument/2006/relationships" name="Variants" sheetId="2" state="visible" r:id="rId2"/>
  </sheets>
  <definedNames>
    <definedName name="p_up">Miniature!$C$6</definedName>
    <definedName name="op_up">Miniature!$C$7</definedName>
    <definedName name="op_dn">Miniature!$C$8</definedName>
    <definedName name="list_cost">Miniature!$C$9</definedName>
    <definedName name="list_up">Miniature!$C$10</definedName>
    <definedName name="list_dn">Miniature!$C$11</definedName>
    <definedName name="kappa">Miniature!$C$12</definedName>
    <definedName name="sec_cost">Miniature!$C$13</definedName>
    <definedName name="sec_up">Miniature!$C$14</definedName>
    <definedName name="sec_dn">Miniature!$C$15</definedName>
    <definedName name="kappa2">Variants!$C$6</definedName>
    <definedName name="exp_cost">Variants!$C$7</definedName>
    <definedName name="exp_up">Variants!$C$8</definedName>
    <definedName name="exp_dn">Variants!$C$9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0F1E3D"/>
      <sz val="13"/>
    </font>
    <font>
      <name val="Arial"/>
      <i val="1"/>
      <color rgb="005A6B82"/>
      <sz val="9"/>
    </font>
    <font>
      <name val="Arial"/>
      <b val="1"/>
      <color rgb="00FFFFFF"/>
    </font>
    <font>
      <name val="Arial"/>
      <color rgb="00000000"/>
    </font>
    <font>
      <name val="Arial"/>
      <color rgb="000000FF"/>
    </font>
    <font>
      <name val="Arial"/>
      <i val="1"/>
      <color rgb="00B4884A"/>
    </font>
  </fonts>
  <fills count="4">
    <fill>
      <patternFill/>
    </fill>
    <fill>
      <patternFill patternType="gray125"/>
    </fill>
    <fill>
      <patternFill patternType="solid">
        <fgColor rgb="000F1E3D"/>
      </patternFill>
    </fill>
    <fill>
      <patternFill patternType="solid">
        <fgColor rgb="00FFF3CD"/>
      </patternFill>
    </fill>
  </fills>
  <borders count="2">
    <border>
      <left/>
      <right/>
      <top/>
      <bottom/>
      <diagonal/>
    </border>
    <border>
      <left style="thin">
        <color rgb="00B4884A"/>
      </left>
      <right style="thin">
        <color rgb="00B4884A"/>
      </right>
      <top style="thin">
        <color rgb="00B4884A"/>
      </top>
      <bottom style="thin">
        <color rgb="00B4884A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/>
    </xf>
    <xf numFmtId="0" fontId="4" fillId="0" borderId="1" applyAlignment="1" pivotButton="0" quotePrefix="0" xfId="0">
      <alignment horizontal="center"/>
    </xf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D27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34" customWidth="1" min="2" max="2"/>
    <col width="16" customWidth="1" min="3" max="3"/>
    <col width="12" customWidth="1" min="4" max="4"/>
  </cols>
  <sheetData>
    <row r="2">
      <c r="B2" s="1" t="inlineStr">
        <is>
          <t>MTC Chapter 1 — The Miniature Capital System</t>
        </is>
      </c>
    </row>
    <row r="3">
      <c r="B3" s="2" t="inlineStr">
        <is>
          <t>Example 1.7 / Proposition 1.9 — every number reproduces the book (state 90, path 100, premium 5.5, V_B 105.5)</t>
        </is>
      </c>
    </row>
    <row r="5">
      <c r="B5" s="3" t="inlineStr">
        <is>
          <t>INPUTS (book values — edit blue cells)</t>
        </is>
      </c>
    </row>
    <row r="6">
      <c r="B6" s="4" t="inlineStr">
        <is>
          <t>p_up  (risk-neutral prob up)</t>
        </is>
      </c>
      <c r="C6" s="5" t="n">
        <v>0.5</v>
      </c>
    </row>
    <row r="7">
      <c r="B7" s="4" t="inlineStr">
        <is>
          <t>operate payoff — up</t>
        </is>
      </c>
      <c r="C7" s="5" t="n">
        <v>120</v>
      </c>
    </row>
    <row r="8">
      <c r="B8" s="4" t="inlineStr">
        <is>
          <t>operate payoff — down</t>
        </is>
      </c>
      <c r="C8" s="5" t="n">
        <v>60</v>
      </c>
    </row>
    <row r="9">
      <c r="B9" s="4" t="inlineStr">
        <is>
          <t>listing cost</t>
        </is>
      </c>
      <c r="C9" s="5" t="n">
        <v>10</v>
      </c>
    </row>
    <row r="10">
      <c r="B10" s="4" t="inlineStr">
        <is>
          <t>listing payoff — up</t>
        </is>
      </c>
      <c r="C10" s="5" t="n">
        <v>150</v>
      </c>
    </row>
    <row r="11">
      <c r="B11" s="4" t="inlineStr">
        <is>
          <t>listing payoff — down</t>
        </is>
      </c>
      <c r="C11" s="5" t="n">
        <v>55</v>
      </c>
    </row>
    <row r="12">
      <c r="B12" s="4" t="inlineStr">
        <is>
          <t>securitization κ (mint cost)</t>
        </is>
      </c>
      <c r="C12" s="5" t="n">
        <v>2</v>
      </c>
    </row>
    <row r="13">
      <c r="B13" s="4" t="inlineStr">
        <is>
          <t>securitization cost</t>
        </is>
      </c>
      <c r="C13" s="5" t="n">
        <v>5</v>
      </c>
    </row>
    <row r="14">
      <c r="B14" s="4" t="inlineStr">
        <is>
          <t>securitization — up</t>
        </is>
      </c>
      <c r="C14" s="5" t="n">
        <v>100</v>
      </c>
    </row>
    <row r="15">
      <c r="B15" s="4" t="inlineStr">
        <is>
          <t>securitization — down</t>
        </is>
      </c>
      <c r="C15" s="5" t="n">
        <v>80</v>
      </c>
    </row>
    <row r="17">
      <c r="B17" s="3" t="inlineStr">
        <is>
          <t>DECOMPOSITION (formulas — reproduce the book)</t>
        </is>
      </c>
    </row>
    <row r="18">
      <c r="B18" s="4" t="inlineStr">
        <is>
          <t>V_state  = E[operate]</t>
        </is>
      </c>
      <c r="C18" s="6">
        <f>p_up*op_up+(1-p_up)*op_dn</f>
        <v/>
      </c>
      <c r="D18" s="7">
        <f> 90</f>
        <v/>
      </c>
    </row>
    <row r="19">
      <c r="B19" s="4" t="inlineStr">
        <is>
          <t>best up  (frozen arch.)</t>
        </is>
      </c>
      <c r="C19" s="6">
        <f>MAX(op_up,list_up-list_cost)</f>
        <v/>
      </c>
      <c r="D19" s="7" t="inlineStr"/>
    </row>
    <row r="20">
      <c r="B20" s="4" t="inlineStr">
        <is>
          <t>best down (frozen arch.)</t>
        </is>
      </c>
      <c r="C20" s="6">
        <f>MAX(op_dn,list_dn-list_cost)</f>
        <v/>
      </c>
      <c r="D20" s="7" t="inlineStr"/>
    </row>
    <row r="21">
      <c r="B21" s="4" t="inlineStr">
        <is>
          <t>V_path  = E[best frozen]</t>
        </is>
      </c>
      <c r="C21" s="6">
        <f>p_up*C19+(1-p_up)*C20</f>
        <v/>
      </c>
      <c r="D21" s="7">
        <f> 100</f>
        <v/>
      </c>
    </row>
    <row r="22">
      <c r="B22" s="4" t="inlineStr">
        <is>
          <t>path increment</t>
        </is>
      </c>
      <c r="C22" s="6">
        <f>C21-C18</f>
        <v/>
      </c>
      <c r="D22" s="7">
        <f> 10</f>
        <v/>
      </c>
    </row>
    <row r="23">
      <c r="B23" s="4" t="inlineStr">
        <is>
          <t>sec. improvement up</t>
        </is>
      </c>
      <c r="C23" s="6">
        <f>MAX(sec_up-sec_cost-C19,0)</f>
        <v/>
      </c>
      <c r="D23" s="7" t="inlineStr"/>
    </row>
    <row r="24">
      <c r="B24" s="4" t="inlineStr">
        <is>
          <t>sec. improvement down</t>
        </is>
      </c>
      <c r="C24" s="6">
        <f>MAX(sec_dn-sec_cost-C20,0)</f>
        <v/>
      </c>
      <c r="D24" s="7" t="inlineStr"/>
    </row>
    <row r="25">
      <c r="B25" s="4" t="inlineStr">
        <is>
          <t>architecture premium</t>
        </is>
      </c>
      <c r="C25" s="6">
        <f>p_up*C23+(1-p_up)*C24-kappa</f>
        <v/>
      </c>
      <c r="D25" s="7">
        <f> 5.5</f>
        <v/>
      </c>
    </row>
    <row r="26">
      <c r="B26" s="4" t="inlineStr">
        <is>
          <t>V_B = state+path incr.+premium</t>
        </is>
      </c>
      <c r="C26" s="6">
        <f>C21+C25</f>
        <v/>
      </c>
      <c r="D26" s="7">
        <f> 105.5</f>
        <v/>
      </c>
    </row>
    <row r="27">
      <c r="B27" s="4" t="inlineStr">
        <is>
          <t>κ*  (premium hits 0)</t>
        </is>
      </c>
      <c r="C27" s="6">
        <f>p_up*C23+(1-p_up)*C24</f>
        <v/>
      </c>
      <c r="D27" s="7">
        <f> 7.5</f>
        <v/>
      </c>
    </row>
  </sheetData>
  <mergeCells count="2">
    <mergeCell ref="B17:D17"/>
    <mergeCell ref="B5:D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D15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30" customWidth="1" min="2" max="2"/>
    <col width="18" customWidth="1" min="3" max="3"/>
    <col width="12" customWidth="1" min="4" max="4"/>
  </cols>
  <sheetData>
    <row r="2">
      <c r="B2" s="1" t="inlineStr">
        <is>
          <t>Two-Pathway Additivity — Example 1.10(iii)</t>
        </is>
      </c>
    </row>
    <row r="3">
      <c r="B3" s="2" t="inlineStr">
        <is>
          <t>Second (expansion) pathway added; premia add: 6.5 = 5.5 + 1</t>
        </is>
      </c>
    </row>
    <row r="5">
      <c r="B5" s="3" t="inlineStr">
        <is>
          <t>EXPANSION INPUTS</t>
        </is>
      </c>
    </row>
    <row r="6">
      <c r="B6" s="4" t="inlineStr">
        <is>
          <t>expansion κ₂</t>
        </is>
      </c>
      <c r="C6" s="5" t="n">
        <v>3</v>
      </c>
    </row>
    <row r="7">
      <c r="B7" s="4" t="inlineStr">
        <is>
          <t>expansion cost</t>
        </is>
      </c>
      <c r="C7" s="5" t="n">
        <v>12</v>
      </c>
    </row>
    <row r="8">
      <c r="B8" s="4" t="inlineStr">
        <is>
          <t>expansion — up</t>
        </is>
      </c>
      <c r="C8" s="5" t="n">
        <v>160</v>
      </c>
    </row>
    <row r="9">
      <c r="B9" s="4" t="inlineStr">
        <is>
          <t>expansion — down</t>
        </is>
      </c>
      <c r="C9" s="5" t="n">
        <v>40</v>
      </c>
    </row>
    <row r="11">
      <c r="B11" s="3" t="inlineStr">
        <is>
          <t>JOINT VALUATION</t>
        </is>
      </c>
    </row>
    <row r="12">
      <c r="B12" s="4" t="inlineStr">
        <is>
          <t>best up  (list+sec+exp)</t>
        </is>
      </c>
      <c r="C12" s="6">
        <f>MAX(op_up,list_up-list_cost,sec_up-sec_cost,exp_up-exp_cost)</f>
        <v/>
      </c>
      <c r="D12" s="7" t="inlineStr"/>
    </row>
    <row r="13">
      <c r="B13" s="4" t="inlineStr">
        <is>
          <t>best down (list+sec+exp)</t>
        </is>
      </c>
      <c r="C13" s="6">
        <f>MAX(op_dn,list_dn-list_cost,sec_dn-sec_cost,exp_dn-exp_cost)</f>
        <v/>
      </c>
      <c r="D13" s="7" t="inlineStr"/>
    </row>
    <row r="14">
      <c r="B14" s="4" t="inlineStr">
        <is>
          <t>V both pathways</t>
        </is>
      </c>
      <c r="C14" s="6">
        <f>p_up*C12+(1-p_up)*C13-kappa-kappa2</f>
        <v/>
      </c>
      <c r="D14" s="7">
        <f> 106.5</f>
        <v/>
      </c>
    </row>
    <row r="15">
      <c r="B15" s="4" t="inlineStr">
        <is>
          <t>joint premium</t>
        </is>
      </c>
      <c r="C15" s="6">
        <f>C14-(p_up*MAX(op_up,list_up-list_cost)+(1-p_up)*MAX(op_dn,list_dn-list_cost))</f>
        <v/>
      </c>
      <c r="D15" s="7">
        <f> 6.5</f>
        <v/>
      </c>
    </row>
  </sheetData>
  <mergeCells count="2">
    <mergeCell ref="B11:D11"/>
    <mergeCell ref="B5:D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2026-07-09T12:52:21Z</dcterms:created>
  <dcterms:modified xmlns:dcterms="http://purl.org/dc/terms/" xmlns:xsi="http://www.w3.org/2001/XMLSchema-instance" xsi:type="dcterms:W3CDTF">2026-07-09T12:52:21Z</dcterms:modified>
</cp:coreProperties>
</file>