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eChain" sheetId="1" state="visible" r:id="rId1"/>
  </sheets>
  <definedNames>
    <definedName name="a1">TieChain!$C$6</definedName>
    <definedName name="a2">TieChain!$C$7</definedName>
    <definedName name="delta">TieChain!$C$8</definedName>
    <definedName name="theta">TieChain!$C$9</definedName>
    <definedName name="pk1">TieChain!$C$10</definedName>
    <definedName name="pk2">TieChain!$C$11</definedName>
    <definedName name="s_">TieChain!$C$13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1E3D"/>
      <sz val="13"/>
    </font>
    <font>
      <name val="Arial"/>
      <i val="1"/>
      <color rgb="005A6B82"/>
      <sz val="9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i val="1"/>
      <color rgb="00B4884A"/>
    </font>
    <font>
      <name val="Arial"/>
      <b val="1"/>
    </font>
  </fonts>
  <fills count="4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B4884A"/>
      </left>
      <right style="thin">
        <color rgb="00B4884A"/>
      </right>
      <top style="thin">
        <color rgb="00B4884A"/>
      </top>
      <bottom style="thin">
        <color rgb="00B4884A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4" fillId="0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</cols>
  <sheetData>
    <row r="2">
      <c r="B2" s="1" t="inlineStr">
        <is>
          <t>MTC Chapter 3 — The Tie-Chain (Impossibility Witness)</t>
        </is>
      </c>
    </row>
    <row r="3">
      <c r="B3" s="2" t="inlineStr">
        <is>
          <t>phi=2k1+3k2; tie ratio 3/2; p=(1,1), delta=0.3 (s=0.45); gate theta=2</t>
        </is>
      </c>
    </row>
    <row r="5">
      <c r="B5" s="3" t="inlineStr">
        <is>
          <t>INPUTS</t>
        </is>
      </c>
    </row>
    <row r="6">
      <c r="B6" s="4" t="inlineStr">
        <is>
          <t>a1 (coeff k1)</t>
        </is>
      </c>
      <c r="C6" s="5" t="n">
        <v>2</v>
      </c>
    </row>
    <row r="7">
      <c r="B7" s="4" t="inlineStr">
        <is>
          <t>a2 (coeff k2)</t>
        </is>
      </c>
      <c r="C7" s="5" t="n">
        <v>3</v>
      </c>
    </row>
    <row r="8">
      <c r="B8" s="4" t="inlineStr">
        <is>
          <t>delta (step in k2)</t>
        </is>
      </c>
      <c r="C8" s="5" t="n">
        <v>0.3</v>
      </c>
    </row>
    <row r="9">
      <c r="B9" s="4" t="inlineStr">
        <is>
          <t>gate theta (on k1)</t>
        </is>
      </c>
      <c r="C9" s="5" t="n">
        <v>2</v>
      </c>
    </row>
    <row r="10">
      <c r="B10" s="4" t="inlineStr">
        <is>
          <t>p k1</t>
        </is>
      </c>
      <c r="C10" s="5" t="n">
        <v>1</v>
      </c>
    </row>
    <row r="11">
      <c r="B11" s="4" t="inlineStr">
        <is>
          <t>p k2</t>
        </is>
      </c>
      <c r="C11" s="5" t="n">
        <v>1</v>
      </c>
    </row>
    <row r="13">
      <c r="B13" t="inlineStr">
        <is>
          <t>s = (a2/a1)*delta</t>
        </is>
      </c>
      <c r="C13" s="6">
        <f>(a2/a1)*delta</f>
        <v/>
      </c>
      <c r="D13" s="7">
        <f> 0.45</f>
        <v/>
      </c>
    </row>
    <row r="15">
      <c r="B15" s="3" t="inlineStr">
        <is>
          <t>LADDER   p+(0,m·δ) ~ p+(m·s,0)</t>
        </is>
      </c>
    </row>
    <row r="16">
      <c r="B16" s="8" t="inlineStr">
        <is>
          <t>m</t>
        </is>
      </c>
      <c r="C16" s="8" t="inlineStr">
        <is>
          <t>left k1</t>
        </is>
      </c>
      <c r="D16" s="8" t="inlineStr">
        <is>
          <t>left k2</t>
        </is>
      </c>
      <c r="E16" s="8" t="inlineStr">
        <is>
          <t>right k1</t>
        </is>
      </c>
      <c r="F16" s="8" t="inlineStr">
        <is>
          <t>right k2</t>
        </is>
      </c>
      <c r="G16" s="8" t="inlineStr">
        <is>
          <t>phi_L</t>
        </is>
      </c>
      <c r="H16" s="8" t="inlineStr">
        <is>
          <t>phi_R</t>
        </is>
      </c>
      <c r="I16" s="8" t="inlineStr">
        <is>
          <t>cross?</t>
        </is>
      </c>
    </row>
    <row r="17">
      <c r="B17" s="6" t="n">
        <v>0</v>
      </c>
      <c r="C17" s="6">
        <f>pk1</f>
        <v/>
      </c>
      <c r="D17" s="6">
        <f>pk2+0*delta</f>
        <v/>
      </c>
      <c r="E17" s="6">
        <f>pk1+0*s_</f>
        <v/>
      </c>
      <c r="F17" s="6">
        <f>pk2</f>
        <v/>
      </c>
      <c r="G17" s="6">
        <f>a1*C17+a2*D17</f>
        <v/>
      </c>
      <c r="H17" s="6">
        <f>a1*E17+a2*F17</f>
        <v/>
      </c>
      <c r="I17" s="6">
        <f>IF(AND(E17&gt;=theta,C17&lt;theta),"CROSS","")</f>
        <v/>
      </c>
    </row>
    <row r="18">
      <c r="B18" s="6" t="n">
        <v>1</v>
      </c>
      <c r="C18" s="6">
        <f>pk1</f>
        <v/>
      </c>
      <c r="D18" s="6">
        <f>pk2+1*delta</f>
        <v/>
      </c>
      <c r="E18" s="6">
        <f>pk1+1*s_</f>
        <v/>
      </c>
      <c r="F18" s="6">
        <f>pk2</f>
        <v/>
      </c>
      <c r="G18" s="6">
        <f>a1*C18+a2*D18</f>
        <v/>
      </c>
      <c r="H18" s="6">
        <f>a1*E18+a2*F18</f>
        <v/>
      </c>
      <c r="I18" s="6">
        <f>IF(AND(E18&gt;=theta,C18&lt;theta),"CROSS","")</f>
        <v/>
      </c>
    </row>
    <row r="19">
      <c r="B19" s="6" t="n">
        <v>2</v>
      </c>
      <c r="C19" s="6">
        <f>pk1</f>
        <v/>
      </c>
      <c r="D19" s="6">
        <f>pk2+2*delta</f>
        <v/>
      </c>
      <c r="E19" s="6">
        <f>pk1+2*s_</f>
        <v/>
      </c>
      <c r="F19" s="6">
        <f>pk2</f>
        <v/>
      </c>
      <c r="G19" s="6">
        <f>a1*C19+a2*D19</f>
        <v/>
      </c>
      <c r="H19" s="6">
        <f>a1*E19+a2*F19</f>
        <v/>
      </c>
      <c r="I19" s="6">
        <f>IF(AND(E19&gt;=theta,C19&lt;theta),"CROSS","")</f>
        <v/>
      </c>
    </row>
    <row r="20">
      <c r="B20" s="6" t="n">
        <v>3</v>
      </c>
      <c r="C20" s="6">
        <f>pk1</f>
        <v/>
      </c>
      <c r="D20" s="6">
        <f>pk2+3*delta</f>
        <v/>
      </c>
      <c r="E20" s="6">
        <f>pk1+3*s_</f>
        <v/>
      </c>
      <c r="F20" s="6">
        <f>pk2</f>
        <v/>
      </c>
      <c r="G20" s="6">
        <f>a1*C20+a2*D20</f>
        <v/>
      </c>
      <c r="H20" s="6">
        <f>a1*E20+a2*F20</f>
        <v/>
      </c>
      <c r="I20" s="6">
        <f>IF(AND(E20&gt;=theta,C20&lt;theta),"CROSS","")</f>
        <v/>
      </c>
    </row>
    <row r="21">
      <c r="B21" s="6" t="n">
        <v>4</v>
      </c>
      <c r="C21" s="6">
        <f>pk1</f>
        <v/>
      </c>
      <c r="D21" s="6">
        <f>pk2+4*delta</f>
        <v/>
      </c>
      <c r="E21" s="6">
        <f>pk1+4*s_</f>
        <v/>
      </c>
      <c r="F21" s="6">
        <f>pk2</f>
        <v/>
      </c>
      <c r="G21" s="6">
        <f>a1*C21+a2*D21</f>
        <v/>
      </c>
      <c r="H21" s="6">
        <f>a1*E21+a2*F21</f>
        <v/>
      </c>
      <c r="I21" s="6">
        <f>IF(AND(E21&gt;=theta,C21&lt;theta),"CROSS","")</f>
        <v/>
      </c>
    </row>
    <row r="22">
      <c r="B22" s="6" t="n">
        <v>5</v>
      </c>
      <c r="C22" s="6">
        <f>pk1</f>
        <v/>
      </c>
      <c r="D22" s="6">
        <f>pk2+5*delta</f>
        <v/>
      </c>
      <c r="E22" s="6">
        <f>pk1+5*s_</f>
        <v/>
      </c>
      <c r="F22" s="6">
        <f>pk2</f>
        <v/>
      </c>
      <c r="G22" s="6">
        <f>a1*C22+a2*D22</f>
        <v/>
      </c>
      <c r="H22" s="6">
        <f>a1*E22+a2*F22</f>
        <v/>
      </c>
      <c r="I22" s="6">
        <f>IF(AND(E22&gt;=theta,C22&lt;theta),"CROSS","")</f>
        <v/>
      </c>
    </row>
    <row r="23">
      <c r="B23" s="6" t="n">
        <v>6</v>
      </c>
      <c r="C23" s="6">
        <f>pk1</f>
        <v/>
      </c>
      <c r="D23" s="6">
        <f>pk2+6*delta</f>
        <v/>
      </c>
      <c r="E23" s="6">
        <f>pk1+6*s_</f>
        <v/>
      </c>
      <c r="F23" s="6">
        <f>pk2</f>
        <v/>
      </c>
      <c r="G23" s="6">
        <f>a1*C23+a2*D23</f>
        <v/>
      </c>
      <c r="H23" s="6">
        <f>a1*E23+a2*F23</f>
        <v/>
      </c>
      <c r="I23" s="6">
        <f>IF(AND(E23&gt;=theta,C23&lt;theta),"CROSS","")</f>
        <v/>
      </c>
    </row>
    <row r="24">
      <c r="B24" s="6" t="n">
        <v>7</v>
      </c>
      <c r="C24" s="6">
        <f>pk1</f>
        <v/>
      </c>
      <c r="D24" s="6">
        <f>pk2+7*delta</f>
        <v/>
      </c>
      <c r="E24" s="6">
        <f>pk1+7*s_</f>
        <v/>
      </c>
      <c r="F24" s="6">
        <f>pk2</f>
        <v/>
      </c>
      <c r="G24" s="6">
        <f>a1*C24+a2*D24</f>
        <v/>
      </c>
      <c r="H24" s="6">
        <f>a1*E24+a2*F24</f>
        <v/>
      </c>
      <c r="I24" s="6">
        <f>IF(AND(E24&gt;=theta,C24&lt;theta),"CROSS","")</f>
        <v/>
      </c>
    </row>
    <row r="25">
      <c r="B25" s="6" t="n">
        <v>8</v>
      </c>
      <c r="C25" s="6">
        <f>pk1</f>
        <v/>
      </c>
      <c r="D25" s="6">
        <f>pk2+8*delta</f>
        <v/>
      </c>
      <c r="E25" s="6">
        <f>pk1+8*s_</f>
        <v/>
      </c>
      <c r="F25" s="6">
        <f>pk2</f>
        <v/>
      </c>
      <c r="G25" s="6">
        <f>a1*C25+a2*D25</f>
        <v/>
      </c>
      <c r="H25" s="6">
        <f>a1*E25+a2*F25</f>
        <v/>
      </c>
      <c r="I25" s="6">
        <f>IF(AND(E25&gt;=theta,C25&lt;theta),"CROSS","")</f>
        <v/>
      </c>
    </row>
    <row r="27">
      <c r="B27" s="2" t="inlineStr">
        <is>
          <t>At the CROSS row phi_L = phi_R (a tie) yet only the right endpoint is inside the gate:</t>
        </is>
      </c>
    </row>
    <row r="28">
      <c r="B28" s="2" t="inlineStr">
        <is>
          <t>two systems, same scalar, different admissible operations — the sufficiency premise fails.</t>
        </is>
      </c>
    </row>
  </sheetData>
  <mergeCells count="2">
    <mergeCell ref="B5:C5"/>
    <mergeCell ref="B15:H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2026-07-09T13:01:40Z</dcterms:created>
  <dcterms:modified xmlns:dcterms="http://purl.org/dc/terms/" xmlns:xsi="http://www.w3.org/2001/XMLSchema-instance" xsi:type="dcterms:W3CDTF">2026-07-09T13:01:40Z</dcterms:modified>
</cp:coreProperties>
</file>